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420" windowWidth="20610" windowHeight="9975" tabRatio="672" firstSheet="1" activeTab="1"/>
  </bookViews>
  <sheets>
    <sheet name="Приложение по род пл" sheetId="15" r:id="rId1"/>
    <sheet name="штатное на 01.01.19_ ДОУ" sheetId="23" r:id="rId2"/>
    <sheet name="Лист1" sheetId="24" r:id="rId3"/>
  </sheets>
  <definedNames>
    <definedName name="_xlnm.Print_Area" localSheetId="1">'штатное на 01.01.19_ ДОУ'!$A$1:$AC$27</definedName>
  </definedNames>
  <calcPr calcId="145621"/>
</workbook>
</file>

<file path=xl/calcChain.xml><?xml version="1.0" encoding="utf-8"?>
<calcChain xmlns="http://schemas.openxmlformats.org/spreadsheetml/2006/main">
  <c r="AC20" i="23" l="1"/>
  <c r="Z25" i="23"/>
  <c r="AD19" i="23"/>
  <c r="AD20" i="23" l="1"/>
  <c r="E21" i="23" l="1"/>
  <c r="F19" i="23" l="1"/>
  <c r="AA19" i="23" s="1"/>
  <c r="F20" i="23"/>
  <c r="T21" i="23"/>
  <c r="S21" i="23"/>
  <c r="R21" i="23"/>
  <c r="P21" i="23"/>
  <c r="O21" i="23"/>
  <c r="N21" i="23"/>
  <c r="M21" i="23"/>
  <c r="L21" i="23"/>
  <c r="K21" i="23"/>
  <c r="I21" i="23"/>
  <c r="F21" i="23" l="1"/>
  <c r="J19" i="23"/>
  <c r="H19" i="23"/>
  <c r="V19" i="23"/>
  <c r="W19" i="23" s="1"/>
  <c r="AA20" i="23"/>
  <c r="H20" i="23"/>
  <c r="V20" i="23"/>
  <c r="J20" i="23"/>
  <c r="J21" i="23" s="1"/>
  <c r="Y19" i="23" l="1"/>
  <c r="X19" i="23"/>
  <c r="X21" i="23"/>
  <c r="W20" i="23"/>
  <c r="AA21" i="23"/>
  <c r="V21" i="23"/>
  <c r="H21" i="23"/>
  <c r="W21" i="23" l="1"/>
  <c r="Y20" i="23"/>
  <c r="Z20" i="23" s="1"/>
  <c r="Z19" i="23"/>
  <c r="AC19" i="23" s="1"/>
  <c r="Y21" i="23" l="1"/>
  <c r="AC21" i="23"/>
  <c r="Z21" i="23"/>
  <c r="AD21" i="23" l="1"/>
  <c r="AE21" i="23" s="1"/>
</calcChain>
</file>

<file path=xl/sharedStrings.xml><?xml version="1.0" encoding="utf-8"?>
<sst xmlns="http://schemas.openxmlformats.org/spreadsheetml/2006/main" count="76" uniqueCount="61">
  <si>
    <t>Учреждения</t>
  </si>
  <si>
    <t>ИТОГО</t>
  </si>
  <si>
    <t>№ п/п</t>
  </si>
  <si>
    <t>Должность</t>
  </si>
  <si>
    <t>Оклад</t>
  </si>
  <si>
    <t>шт.единицы</t>
  </si>
  <si>
    <t>Должностной оклад (оклад), руб.</t>
  </si>
  <si>
    <t>Повышающие коэффициенты</t>
  </si>
  <si>
    <t>Компенсационные выплаты</t>
  </si>
  <si>
    <t>Стимулирующие выплаты</t>
  </si>
  <si>
    <t>РК,ПН</t>
  </si>
  <si>
    <t>Итого заработная плата с РК,ПН, руб.</t>
  </si>
  <si>
    <t>Материальная помощь (графа 24= графе5),  руб.</t>
  </si>
  <si>
    <t>замена на отпуск</t>
  </si>
  <si>
    <t>за специфику</t>
  </si>
  <si>
    <t>за квалиф.категорию</t>
  </si>
  <si>
    <t>за наличие почетного звания "Заслуженный учитель" и др.</t>
  </si>
  <si>
    <t>за наличие ученой степени</t>
  </si>
  <si>
    <t>за работу в ночное время</t>
  </si>
  <si>
    <t>за работу с вредными и (или) опасными</t>
  </si>
  <si>
    <t>Доплата за работу, не входящую в должностные обязанности, носящую постоянный характер</t>
  </si>
  <si>
    <t>Выслуга</t>
  </si>
  <si>
    <t>% от должностного оклада</t>
  </si>
  <si>
    <t>в руб.</t>
  </si>
  <si>
    <t>допл. до МРОТ</t>
  </si>
  <si>
    <t>Административный персонал</t>
  </si>
  <si>
    <t>Педагогический персонал</t>
  </si>
  <si>
    <t>Приложение</t>
  </si>
  <si>
    <t>к постановлению</t>
  </si>
  <si>
    <t>главы Амурского</t>
  </si>
  <si>
    <t>муниципального района</t>
  </si>
  <si>
    <t>от ___ декабря 2011 г. N _____</t>
  </si>
  <si>
    <t>РАЗМЕР РОДИТЕЛЬСКОЙ ПЛАТЫ, ВЗИМАЕМОЙ С РОДИТЕЛЕЙ</t>
  </si>
  <si>
    <t>Начальник управления образования</t>
  </si>
  <si>
    <t>(ЗАКОННЫХ ПРЕДСТАВИТЕЛЕЙ) В 2012 ГОДУ ЗА СОДЕРЖАНИЕ ДЕТЕЙ</t>
  </si>
  <si>
    <t>Затраты в день по учреждениям на 1 (одного) ребенка (руб.)</t>
  </si>
  <si>
    <t>Е.И. Ганзюкова</t>
  </si>
  <si>
    <t>Дошкольная группа на базе МОУ СОШ с. Джуен</t>
  </si>
  <si>
    <t>В ДОШКОЛЬНОЙ ГРУППЕ НА БАЗЕ ОБРАЗОВАТЕЛЬНОГО УЧРЕЖДЕНИЯХ НА ТЕРРИТОРИИ АМУРСКОГО МУНИЦИПАЛЬНОГО РАЙОНА</t>
  </si>
  <si>
    <t>Родительская плата в день по  учреждениям  на 1(одного) ребенка    (руб.)</t>
  </si>
  <si>
    <t>Родительская плата в день по учреждениям на 1 (одного) ребенка для родителей, имеющих трех и более несовершеннолетних детей  (руб.)</t>
  </si>
  <si>
    <t>в год</t>
  </si>
  <si>
    <t>УТВЕРЖДЕНО</t>
  </si>
  <si>
    <t>Руководитель ______________ _____________________</t>
  </si>
  <si>
    <t>подпись</t>
  </si>
  <si>
    <t xml:space="preserve">ФЗП согласован ведущим специалистом УО </t>
  </si>
  <si>
    <t>Главный бухгалтер</t>
  </si>
  <si>
    <t>М.Н.Самар</t>
  </si>
  <si>
    <r>
      <t>Штат в количестве____1,8_______</t>
    </r>
    <r>
      <rPr>
        <b/>
        <u/>
        <sz val="11"/>
        <rFont val="Arial"/>
        <family val="2"/>
        <charset val="204"/>
      </rPr>
      <t xml:space="preserve"> </t>
    </r>
    <r>
      <rPr>
        <sz val="11"/>
        <rFont val="Arial"/>
        <family val="2"/>
        <charset val="204"/>
      </rPr>
      <t xml:space="preserve">единиц </t>
    </r>
  </si>
  <si>
    <t>доп.код 1608</t>
  </si>
  <si>
    <t>ФИО</t>
  </si>
  <si>
    <t>Ю.И.Козлова</t>
  </si>
  <si>
    <t>с фондами</t>
  </si>
  <si>
    <t>Ванзули Виктория Викторовна</t>
  </si>
  <si>
    <t>1,39 воспитатели+0,25 муз.+0,125 ф-ра+0,083 психол.=1,848 : 2 воспитат=0,924 ставки (по 402 закону)</t>
  </si>
  <si>
    <t>С 01.01.2018 у воспитателей ставка:</t>
  </si>
  <si>
    <t>итого начисления</t>
  </si>
  <si>
    <t>Воспитатель</t>
  </si>
  <si>
    <t>Ходжер Светлана Германовна</t>
  </si>
  <si>
    <t xml:space="preserve">      ШТАТНОЕ РАСПИСАНИЕ по ДОУ Джуен на "01" января 2020 г.</t>
  </si>
  <si>
    <t>Приказом учреждения  № 07                                   от "_01___ " __января__ 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</si>
</sst>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(* #,##0.00_);_(* \(#,##0.00\);_(* &quot;-&quot;??_);_(@_)"/>
    <numFmt numFmtId="166" formatCode="0.0"/>
  </numFmts>
  <fonts count="16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b/>
      <u/>
      <sz val="11"/>
      <name val="Arial"/>
      <family val="2"/>
      <charset val="204"/>
    </font>
    <font>
      <b/>
      <sz val="12"/>
      <name val="Arial"/>
      <family val="2"/>
      <charset val="204"/>
    </font>
    <font>
      <sz val="10"/>
      <color rgb="FFC00000"/>
      <name val="Arial"/>
      <family val="2"/>
      <charset val="204"/>
    </font>
    <font>
      <b/>
      <sz val="10"/>
      <color rgb="FFC00000"/>
      <name val="Arial"/>
      <family val="2"/>
      <charset val="204"/>
    </font>
    <font>
      <b/>
      <i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Border="1"/>
    <xf numFmtId="0" fontId="2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0" xfId="0" applyFont="1"/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1" fontId="7" fillId="0" borderId="1" xfId="0" applyNumberFormat="1" applyFont="1" applyBorder="1" applyAlignment="1">
      <alignment horizontal="center" vertical="top" wrapText="1"/>
    </xf>
    <xf numFmtId="0" fontId="9" fillId="0" borderId="0" xfId="0" applyFont="1"/>
    <xf numFmtId="2" fontId="9" fillId="0" borderId="0" xfId="0" applyNumberFormat="1" applyFont="1"/>
    <xf numFmtId="0" fontId="5" fillId="0" borderId="0" xfId="0" applyFont="1"/>
    <xf numFmtId="0" fontId="7" fillId="0" borderId="0" xfId="0" applyFont="1" applyAlignment="1"/>
    <xf numFmtId="0" fontId="10" fillId="0" borderId="0" xfId="0" applyFont="1" applyAlignment="1"/>
    <xf numFmtId="0" fontId="9" fillId="0" borderId="1" xfId="0" applyFont="1" applyBorder="1" applyAlignment="1">
      <alignment horizontal="center" wrapText="1"/>
    </xf>
    <xf numFmtId="0" fontId="9" fillId="0" borderId="1" xfId="0" applyNumberFormat="1" applyFont="1" applyBorder="1" applyAlignment="1">
      <alignment wrapText="1"/>
    </xf>
    <xf numFmtId="0" fontId="9" fillId="2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2" borderId="1" xfId="0" applyFont="1" applyFill="1" applyBorder="1" applyAlignment="1">
      <alignment wrapText="1"/>
    </xf>
    <xf numFmtId="165" fontId="9" fillId="0" borderId="1" xfId="1" applyFont="1" applyBorder="1" applyAlignment="1">
      <alignment wrapText="1"/>
    </xf>
    <xf numFmtId="0" fontId="9" fillId="0" borderId="1" xfId="1" applyNumberFormat="1" applyFont="1" applyBorder="1" applyAlignment="1">
      <alignment wrapText="1"/>
    </xf>
    <xf numFmtId="0" fontId="9" fillId="0" borderId="1" xfId="1" applyNumberFormat="1" applyFont="1" applyFill="1" applyBorder="1" applyAlignment="1">
      <alignment wrapText="1"/>
    </xf>
    <xf numFmtId="165" fontId="9" fillId="2" borderId="1" xfId="1" applyFont="1" applyFill="1" applyBorder="1" applyAlignment="1">
      <alignment wrapText="1"/>
    </xf>
    <xf numFmtId="165" fontId="9" fillId="0" borderId="1" xfId="1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165" fontId="6" fillId="0" borderId="1" xfId="1" applyFont="1" applyBorder="1" applyAlignment="1">
      <alignment wrapText="1"/>
    </xf>
    <xf numFmtId="165" fontId="6" fillId="2" borderId="1" xfId="1" applyFont="1" applyFill="1" applyBorder="1" applyAlignment="1">
      <alignment wrapText="1"/>
    </xf>
    <xf numFmtId="0" fontId="6" fillId="0" borderId="1" xfId="1" applyNumberFormat="1" applyFont="1" applyBorder="1" applyAlignment="1">
      <alignment wrapText="1"/>
    </xf>
    <xf numFmtId="166" fontId="9" fillId="0" borderId="0" xfId="0" applyNumberFormat="1" applyFont="1"/>
    <xf numFmtId="0" fontId="9" fillId="0" borderId="0" xfId="0" applyFont="1" applyBorder="1"/>
    <xf numFmtId="0" fontId="6" fillId="0" borderId="0" xfId="0" applyFont="1" applyFill="1" applyBorder="1"/>
    <xf numFmtId="2" fontId="9" fillId="0" borderId="0" xfId="0" applyNumberFormat="1" applyFont="1" applyBorder="1"/>
    <xf numFmtId="0" fontId="4" fillId="0" borderId="0" xfId="0" applyFont="1"/>
    <xf numFmtId="164" fontId="9" fillId="0" borderId="0" xfId="0" applyNumberFormat="1" applyFont="1"/>
    <xf numFmtId="0" fontId="13" fillId="0" borderId="0" xfId="0" applyFont="1"/>
    <xf numFmtId="0" fontId="9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43" fontId="14" fillId="0" borderId="0" xfId="0" applyNumberFormat="1" applyFont="1"/>
    <xf numFmtId="43" fontId="3" fillId="0" borderId="0" xfId="0" applyNumberFormat="1" applyFont="1"/>
    <xf numFmtId="0" fontId="9" fillId="0" borderId="1" xfId="0" applyFont="1" applyBorder="1" applyAlignment="1">
      <alignment horizontal="center" wrapText="1"/>
    </xf>
    <xf numFmtId="0" fontId="1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2" fillId="0" borderId="0" xfId="0" applyFont="1" applyAlignment="1"/>
    <xf numFmtId="0" fontId="8" fillId="0" borderId="0" xfId="0" applyFont="1" applyAlignment="1">
      <alignment horizontal="center"/>
    </xf>
    <xf numFmtId="0" fontId="7" fillId="0" borderId="0" xfId="0" applyFont="1" applyBorder="1" applyAlignment="1">
      <alignment horizontal="justify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justify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wrapText="1" shrinkToFi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view="pageBreakPreview" topLeftCell="A2" zoomScale="60" workbookViewId="0">
      <selection activeCell="I24" sqref="I24"/>
    </sheetView>
  </sheetViews>
  <sheetFormatPr defaultRowHeight="12.75" x14ac:dyDescent="0.2"/>
  <cols>
    <col min="1" max="1" width="29.85546875" customWidth="1"/>
    <col min="2" max="2" width="19.140625" customWidth="1"/>
    <col min="3" max="3" width="17.42578125" customWidth="1"/>
    <col min="4" max="4" width="25.28515625" customWidth="1"/>
  </cols>
  <sheetData>
    <row r="1" spans="1:4" ht="16.5" x14ac:dyDescent="0.25">
      <c r="A1" s="46" t="s">
        <v>27</v>
      </c>
      <c r="B1" s="46"/>
      <c r="C1" s="46"/>
      <c r="D1" s="46"/>
    </row>
    <row r="2" spans="1:4" ht="16.5" x14ac:dyDescent="0.25">
      <c r="A2" s="46" t="s">
        <v>28</v>
      </c>
      <c r="B2" s="46"/>
      <c r="C2" s="46"/>
      <c r="D2" s="46"/>
    </row>
    <row r="3" spans="1:4" ht="16.5" x14ac:dyDescent="0.25">
      <c r="A3" s="46" t="s">
        <v>29</v>
      </c>
      <c r="B3" s="46"/>
      <c r="C3" s="46"/>
      <c r="D3" s="46"/>
    </row>
    <row r="4" spans="1:4" ht="16.5" x14ac:dyDescent="0.25">
      <c r="A4" s="46" t="s">
        <v>30</v>
      </c>
      <c r="B4" s="46"/>
      <c r="C4" s="46"/>
      <c r="D4" s="46"/>
    </row>
    <row r="5" spans="1:4" ht="16.5" x14ac:dyDescent="0.25">
      <c r="A5" s="46" t="s">
        <v>31</v>
      </c>
      <c r="B5" s="46"/>
      <c r="C5" s="46"/>
      <c r="D5" s="46"/>
    </row>
    <row r="6" spans="1:4" ht="16.5" x14ac:dyDescent="0.25">
      <c r="A6" s="4"/>
      <c r="B6" s="4"/>
      <c r="C6" s="4"/>
      <c r="D6" s="4"/>
    </row>
    <row r="7" spans="1:4" ht="16.5" x14ac:dyDescent="0.25">
      <c r="A7" s="4"/>
      <c r="B7" s="4"/>
      <c r="C7" s="4"/>
      <c r="D7" s="4"/>
    </row>
    <row r="8" spans="1:4" ht="16.5" x14ac:dyDescent="0.25">
      <c r="A8" s="47"/>
      <c r="B8" s="47"/>
      <c r="C8" s="47"/>
      <c r="D8" s="47"/>
    </row>
    <row r="9" spans="1:4" ht="16.5" x14ac:dyDescent="0.25">
      <c r="A9" s="44" t="s">
        <v>32</v>
      </c>
      <c r="B9" s="44"/>
      <c r="C9" s="44"/>
      <c r="D9" s="44"/>
    </row>
    <row r="10" spans="1:4" ht="21" customHeight="1" x14ac:dyDescent="0.25">
      <c r="A10" s="44" t="s">
        <v>34</v>
      </c>
      <c r="B10" s="44"/>
      <c r="C10" s="44"/>
      <c r="D10" s="44"/>
    </row>
    <row r="11" spans="1:4" ht="35.25" customHeight="1" x14ac:dyDescent="0.25">
      <c r="A11" s="48" t="s">
        <v>38</v>
      </c>
      <c r="B11" s="48"/>
      <c r="C11" s="48"/>
      <c r="D11" s="48"/>
    </row>
    <row r="12" spans="1:4" ht="16.5" x14ac:dyDescent="0.25">
      <c r="A12" s="44"/>
      <c r="B12" s="44"/>
      <c r="C12" s="44"/>
      <c r="D12" s="44"/>
    </row>
    <row r="13" spans="1:4" ht="16.5" x14ac:dyDescent="0.25">
      <c r="A13" s="45"/>
      <c r="B13" s="45"/>
      <c r="C13" s="45"/>
      <c r="D13" s="45"/>
    </row>
    <row r="14" spans="1:4" ht="115.5" x14ac:dyDescent="0.2">
      <c r="A14" s="6" t="s">
        <v>0</v>
      </c>
      <c r="B14" s="6" t="s">
        <v>35</v>
      </c>
      <c r="C14" s="6" t="s">
        <v>39</v>
      </c>
      <c r="D14" s="6" t="s">
        <v>40</v>
      </c>
    </row>
    <row r="15" spans="1:4" ht="33" x14ac:dyDescent="0.2">
      <c r="A15" s="6" t="s">
        <v>37</v>
      </c>
      <c r="B15" s="7">
        <v>104.2</v>
      </c>
      <c r="C15" s="7">
        <v>21</v>
      </c>
      <c r="D15" s="8">
        <v>10</v>
      </c>
    </row>
    <row r="16" spans="1:4" ht="16.5" x14ac:dyDescent="0.25">
      <c r="A16" s="5"/>
    </row>
    <row r="17" spans="1:4" ht="16.5" x14ac:dyDescent="0.25">
      <c r="A17" s="5"/>
    </row>
    <row r="18" spans="1:4" ht="16.5" x14ac:dyDescent="0.25">
      <c r="A18" s="5"/>
    </row>
    <row r="19" spans="1:4" ht="16.5" x14ac:dyDescent="0.25">
      <c r="A19" s="5"/>
    </row>
    <row r="20" spans="1:4" ht="16.5" x14ac:dyDescent="0.25">
      <c r="A20" s="5" t="s">
        <v>33</v>
      </c>
      <c r="D20" s="5" t="s">
        <v>36</v>
      </c>
    </row>
  </sheetData>
  <mergeCells count="11">
    <mergeCell ref="A1:D1"/>
    <mergeCell ref="A2:D2"/>
    <mergeCell ref="A3:D3"/>
    <mergeCell ref="A4:D4"/>
    <mergeCell ref="A10:D10"/>
    <mergeCell ref="A12:D12"/>
    <mergeCell ref="A13:D13"/>
    <mergeCell ref="A5:D5"/>
    <mergeCell ref="A8:D8"/>
    <mergeCell ref="A9:D9"/>
    <mergeCell ref="A11:D11"/>
  </mergeCells>
  <phoneticPr fontId="2" type="noConversion"/>
  <pageMargins left="0.56999999999999995" right="0.33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AI28"/>
  <sheetViews>
    <sheetView tabSelected="1" view="pageBreakPreview" zoomScale="85" zoomScaleNormal="85" workbookViewId="0">
      <selection activeCell="F5" sqref="F5"/>
    </sheetView>
  </sheetViews>
  <sheetFormatPr defaultRowHeight="12.75" x14ac:dyDescent="0.2"/>
  <cols>
    <col min="1" max="1" width="4.42578125" customWidth="1"/>
    <col min="2" max="2" width="16.5703125" customWidth="1"/>
    <col min="3" max="3" width="16.140625" customWidth="1"/>
    <col min="4" max="5" width="6.85546875" customWidth="1"/>
    <col min="6" max="6" width="11.85546875" customWidth="1"/>
    <col min="7" max="7" width="7.140625" customWidth="1"/>
    <col min="8" max="8" width="11.7109375" customWidth="1"/>
    <col min="9" max="9" width="7" customWidth="1"/>
    <col min="10" max="10" width="9.42578125" bestFit="1" customWidth="1"/>
    <col min="11" max="16" width="0" hidden="1" customWidth="1"/>
    <col min="17" max="17" width="8" customWidth="1"/>
    <col min="18" max="18" width="9.42578125" bestFit="1" customWidth="1"/>
    <col min="19" max="20" width="0" hidden="1" customWidth="1"/>
    <col min="21" max="21" width="6.7109375" customWidth="1"/>
    <col min="22" max="24" width="12.28515625" customWidth="1"/>
    <col min="25" max="25" width="11.42578125" customWidth="1"/>
    <col min="26" max="26" width="16.5703125" customWidth="1"/>
    <col min="27" max="27" width="12" customWidth="1"/>
    <col min="28" max="28" width="4.42578125" customWidth="1"/>
    <col min="29" max="29" width="13" customWidth="1"/>
    <col min="30" max="30" width="14.28515625" style="34" customWidth="1"/>
    <col min="31" max="31" width="16.28515625" customWidth="1"/>
  </cols>
  <sheetData>
    <row r="1" spans="1:35" ht="16.5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</row>
    <row r="2" spans="1:35" ht="16.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32" t="s">
        <v>42</v>
      </c>
      <c r="Z2" s="13"/>
      <c r="AA2" s="13"/>
      <c r="AB2" s="13"/>
      <c r="AC2" s="13"/>
      <c r="AF2" s="11"/>
      <c r="AG2" s="11"/>
      <c r="AH2" s="11"/>
      <c r="AI2" s="11"/>
    </row>
    <row r="3" spans="1:35" ht="27" customHeight="1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49" t="s">
        <v>60</v>
      </c>
      <c r="Z3" s="49"/>
      <c r="AA3" s="49"/>
      <c r="AB3" s="49"/>
      <c r="AC3" s="13"/>
      <c r="AF3" s="11"/>
      <c r="AG3" s="11"/>
      <c r="AH3" s="11"/>
      <c r="AI3" s="11"/>
    </row>
    <row r="4" spans="1:35" ht="16.5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9" t="s">
        <v>48</v>
      </c>
      <c r="Z4" s="13"/>
      <c r="AA4" s="13"/>
      <c r="AB4" s="13"/>
      <c r="AC4" s="13"/>
      <c r="AF4" s="11"/>
      <c r="AG4" s="11"/>
      <c r="AH4" s="11"/>
      <c r="AI4" s="11"/>
    </row>
    <row r="5" spans="1:35" ht="16.5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9"/>
      <c r="Z5" s="13"/>
      <c r="AA5" s="13"/>
      <c r="AB5" s="13"/>
      <c r="AC5" s="13"/>
      <c r="AF5" s="11"/>
      <c r="AG5" s="11"/>
      <c r="AH5" s="11"/>
      <c r="AI5" s="11"/>
    </row>
    <row r="6" spans="1:35" ht="16.5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9"/>
      <c r="Z6" s="13"/>
      <c r="AA6" s="13"/>
      <c r="AB6" s="13"/>
      <c r="AC6" s="13"/>
      <c r="AF6" s="11"/>
      <c r="AG6" s="11"/>
      <c r="AH6" s="11"/>
      <c r="AI6" s="11"/>
    </row>
    <row r="7" spans="1:35" ht="14.25" x14ac:dyDescent="0.2">
      <c r="Y7" s="9" t="s">
        <v>43</v>
      </c>
      <c r="Z7" s="9"/>
      <c r="AA7" s="9"/>
      <c r="AB7" s="9"/>
      <c r="AC7" s="9" t="s">
        <v>47</v>
      </c>
    </row>
    <row r="8" spans="1:35" ht="14.25" x14ac:dyDescent="0.2">
      <c r="Y8" s="9"/>
      <c r="Z8" s="9"/>
      <c r="AA8" s="9" t="s">
        <v>44</v>
      </c>
      <c r="AB8" s="9"/>
      <c r="AC8" s="9"/>
    </row>
    <row r="9" spans="1:35" ht="15.75" x14ac:dyDescent="0.25">
      <c r="F9" s="43" t="s">
        <v>59</v>
      </c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W9" t="s">
        <v>49</v>
      </c>
      <c r="Y9" s="9"/>
      <c r="Z9" s="9"/>
      <c r="AA9" s="9"/>
      <c r="AB9" s="9"/>
      <c r="AC9" s="9"/>
    </row>
    <row r="10" spans="1:35" ht="15" x14ac:dyDescent="0.25"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S10" s="2"/>
      <c r="T10" s="2"/>
      <c r="U10" s="2"/>
    </row>
    <row r="11" spans="1:35" ht="12.75" customHeight="1" x14ac:dyDescent="0.2">
      <c r="A11" s="51" t="s">
        <v>2</v>
      </c>
      <c r="B11" s="51" t="s">
        <v>3</v>
      </c>
      <c r="C11" s="35"/>
      <c r="D11" s="51" t="s">
        <v>4</v>
      </c>
      <c r="E11" s="51" t="s">
        <v>5</v>
      </c>
      <c r="F11" s="51" t="s">
        <v>6</v>
      </c>
      <c r="G11" s="51" t="s">
        <v>7</v>
      </c>
      <c r="H11" s="51"/>
      <c r="I11" s="51"/>
      <c r="J11" s="51"/>
      <c r="K11" s="51"/>
      <c r="L11" s="51"/>
      <c r="M11" s="51"/>
      <c r="N11" s="51"/>
      <c r="O11" s="51" t="s">
        <v>8</v>
      </c>
      <c r="P11" s="51"/>
      <c r="Q11" s="51"/>
      <c r="R11" s="51"/>
      <c r="S11" s="51"/>
      <c r="T11" s="51"/>
      <c r="U11" s="51" t="s">
        <v>9</v>
      </c>
      <c r="V11" s="51"/>
      <c r="W11" s="39"/>
      <c r="X11" s="39"/>
      <c r="Y11" s="51" t="s">
        <v>10</v>
      </c>
      <c r="Z11" s="52" t="s">
        <v>11</v>
      </c>
      <c r="AA11" s="51" t="s">
        <v>12</v>
      </c>
      <c r="AB11" s="51" t="s">
        <v>13</v>
      </c>
      <c r="AC11" s="51"/>
    </row>
    <row r="12" spans="1:35" ht="26.25" customHeight="1" x14ac:dyDescent="0.2">
      <c r="A12" s="51"/>
      <c r="B12" s="51"/>
      <c r="C12" s="35"/>
      <c r="D12" s="51"/>
      <c r="E12" s="51"/>
      <c r="F12" s="51"/>
      <c r="G12" s="51" t="s">
        <v>14</v>
      </c>
      <c r="H12" s="51"/>
      <c r="I12" s="51" t="s">
        <v>15</v>
      </c>
      <c r="J12" s="51"/>
      <c r="K12" s="51" t="s">
        <v>16</v>
      </c>
      <c r="L12" s="51"/>
      <c r="M12" s="51" t="s">
        <v>17</v>
      </c>
      <c r="N12" s="51"/>
      <c r="O12" s="53" t="s">
        <v>18</v>
      </c>
      <c r="P12" s="53"/>
      <c r="Q12" s="51" t="s">
        <v>19</v>
      </c>
      <c r="R12" s="51"/>
      <c r="S12" s="51" t="s">
        <v>20</v>
      </c>
      <c r="T12" s="51"/>
      <c r="U12" s="51" t="s">
        <v>21</v>
      </c>
      <c r="V12" s="51"/>
      <c r="W12" s="39"/>
      <c r="X12" s="39"/>
      <c r="Y12" s="51"/>
      <c r="Z12" s="52"/>
      <c r="AA12" s="51"/>
      <c r="AB12" s="51"/>
      <c r="AC12" s="51"/>
    </row>
    <row r="13" spans="1:35" ht="0.75" customHeight="1" x14ac:dyDescent="0.2">
      <c r="A13" s="51"/>
      <c r="B13" s="51"/>
      <c r="C13" s="35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3"/>
      <c r="P13" s="53"/>
      <c r="Q13" s="51"/>
      <c r="R13" s="51"/>
      <c r="S13" s="51"/>
      <c r="T13" s="51"/>
      <c r="U13" s="51"/>
      <c r="V13" s="51"/>
      <c r="W13" s="39"/>
      <c r="X13" s="39"/>
      <c r="Y13" s="51"/>
      <c r="Z13" s="52"/>
      <c r="AA13" s="51"/>
      <c r="AB13" s="51"/>
      <c r="AC13" s="51"/>
    </row>
    <row r="14" spans="1:35" ht="87.75" customHeight="1" x14ac:dyDescent="0.2">
      <c r="A14" s="51"/>
      <c r="B14" s="51"/>
      <c r="C14" s="35" t="s">
        <v>50</v>
      </c>
      <c r="D14" s="51"/>
      <c r="E14" s="51"/>
      <c r="F14" s="51"/>
      <c r="G14" s="14" t="s">
        <v>22</v>
      </c>
      <c r="H14" s="14" t="s">
        <v>23</v>
      </c>
      <c r="I14" s="14" t="s">
        <v>22</v>
      </c>
      <c r="J14" s="14" t="s">
        <v>23</v>
      </c>
      <c r="K14" s="14" t="s">
        <v>22</v>
      </c>
      <c r="L14" s="14" t="s">
        <v>23</v>
      </c>
      <c r="M14" s="14" t="s">
        <v>22</v>
      </c>
      <c r="N14" s="14" t="s">
        <v>23</v>
      </c>
      <c r="O14" s="14" t="s">
        <v>22</v>
      </c>
      <c r="P14" s="14" t="s">
        <v>23</v>
      </c>
      <c r="Q14" s="14" t="s">
        <v>22</v>
      </c>
      <c r="R14" s="14" t="s">
        <v>23</v>
      </c>
      <c r="S14" s="14" t="s">
        <v>22</v>
      </c>
      <c r="T14" s="14" t="s">
        <v>23</v>
      </c>
      <c r="U14" s="14" t="s">
        <v>22</v>
      </c>
      <c r="V14" s="14" t="s">
        <v>23</v>
      </c>
      <c r="W14" s="41" t="s">
        <v>56</v>
      </c>
      <c r="X14" s="15" t="s">
        <v>24</v>
      </c>
      <c r="Y14" s="51"/>
      <c r="Z14" s="52"/>
      <c r="AA14" s="51"/>
      <c r="AB14" s="51"/>
      <c r="AC14" s="51"/>
      <c r="AD14" s="34" t="s">
        <v>41</v>
      </c>
      <c r="AE14" t="s">
        <v>52</v>
      </c>
    </row>
    <row r="15" spans="1:35" ht="14.25" x14ac:dyDescent="0.2">
      <c r="A15" s="14">
        <v>1</v>
      </c>
      <c r="B15" s="14">
        <v>2</v>
      </c>
      <c r="C15" s="35"/>
      <c r="D15" s="14"/>
      <c r="E15" s="14"/>
      <c r="F15" s="14">
        <v>5</v>
      </c>
      <c r="G15" s="14">
        <v>6</v>
      </c>
      <c r="H15" s="14">
        <v>7</v>
      </c>
      <c r="I15" s="14">
        <v>8</v>
      </c>
      <c r="J15" s="14">
        <v>9</v>
      </c>
      <c r="K15" s="14">
        <v>10</v>
      </c>
      <c r="L15" s="14">
        <v>11</v>
      </c>
      <c r="M15" s="14">
        <v>12</v>
      </c>
      <c r="N15" s="14">
        <v>13</v>
      </c>
      <c r="O15" s="14">
        <v>14</v>
      </c>
      <c r="P15" s="14">
        <v>15</v>
      </c>
      <c r="Q15" s="14">
        <v>16</v>
      </c>
      <c r="R15" s="14">
        <v>17</v>
      </c>
      <c r="S15" s="14">
        <v>18</v>
      </c>
      <c r="T15" s="14">
        <v>19</v>
      </c>
      <c r="U15" s="14">
        <v>20</v>
      </c>
      <c r="V15" s="14">
        <v>21</v>
      </c>
      <c r="W15" s="39"/>
      <c r="X15" s="39"/>
      <c r="Y15" s="14">
        <v>22</v>
      </c>
      <c r="Z15" s="16">
        <v>23</v>
      </c>
      <c r="AA15" s="14">
        <v>24</v>
      </c>
      <c r="AB15" s="14"/>
      <c r="AC15" s="14"/>
    </row>
    <row r="16" spans="1:35" ht="14.25" x14ac:dyDescent="0.2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>
        <v>12130</v>
      </c>
      <c r="Y16" s="17"/>
      <c r="Z16" s="18"/>
      <c r="AA16" s="17"/>
      <c r="AB16" s="17"/>
      <c r="AC16" s="17"/>
    </row>
    <row r="17" spans="1:31" ht="12.75" customHeight="1" x14ac:dyDescent="0.25">
      <c r="A17" s="50" t="s">
        <v>25</v>
      </c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</row>
    <row r="18" spans="1:31" ht="12.75" customHeight="1" x14ac:dyDescent="0.25">
      <c r="A18" s="50" t="s">
        <v>26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</row>
    <row r="19" spans="1:31" ht="53.25" customHeight="1" x14ac:dyDescent="0.25">
      <c r="A19" s="36"/>
      <c r="B19" s="42" t="s">
        <v>57</v>
      </c>
      <c r="C19" s="42" t="s">
        <v>58</v>
      </c>
      <c r="D19" s="17">
        <v>7848</v>
      </c>
      <c r="E19" s="17">
        <v>0.9</v>
      </c>
      <c r="F19" s="19">
        <f>D19*E19</f>
        <v>7063.2</v>
      </c>
      <c r="G19" s="20">
        <v>25</v>
      </c>
      <c r="H19" s="19">
        <f>F19*G19/100</f>
        <v>1765.8</v>
      </c>
      <c r="I19" s="19"/>
      <c r="J19" s="19">
        <f>F19*I19/100</f>
        <v>0</v>
      </c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21">
        <v>25</v>
      </c>
      <c r="V19" s="19">
        <f>F19*U19%</f>
        <v>1765.8</v>
      </c>
      <c r="W19" s="19">
        <f>F19+H19+J19+R19+V19</f>
        <v>10594.8</v>
      </c>
      <c r="X19" s="19">
        <f>X16*E19-W19</f>
        <v>322.20000000000073</v>
      </c>
      <c r="Y19" s="19">
        <f>W19+X19</f>
        <v>10917</v>
      </c>
      <c r="Z19" s="22">
        <f>Y19*2</f>
        <v>21834</v>
      </c>
      <c r="AA19" s="19">
        <f>F19</f>
        <v>7063.2</v>
      </c>
      <c r="AB19" s="20">
        <v>58</v>
      </c>
      <c r="AC19" s="23">
        <f>(Z19-V19-V19)/29.3*AB19</f>
        <v>36230.006825938566</v>
      </c>
      <c r="AD19" s="34">
        <f>X16*2*E19</f>
        <v>21834</v>
      </c>
    </row>
    <row r="20" spans="1:31" ht="42.75" x14ac:dyDescent="0.2">
      <c r="A20" s="17">
        <v>1</v>
      </c>
      <c r="B20" s="42" t="s">
        <v>57</v>
      </c>
      <c r="C20" s="42" t="s">
        <v>53</v>
      </c>
      <c r="D20" s="17">
        <v>7848</v>
      </c>
      <c r="E20" s="17">
        <v>0.9</v>
      </c>
      <c r="F20" s="19">
        <f>D20*E20</f>
        <v>7063.2</v>
      </c>
      <c r="G20" s="20">
        <v>25</v>
      </c>
      <c r="H20" s="19">
        <f>F20*G20/100</f>
        <v>1765.8</v>
      </c>
      <c r="I20" s="19"/>
      <c r="J20" s="19">
        <f>F20*I20/100</f>
        <v>0</v>
      </c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21">
        <v>35</v>
      </c>
      <c r="V20" s="19">
        <f>F20*U20%</f>
        <v>2472.12</v>
      </c>
      <c r="W20" s="19">
        <f>F20+H20+J20+R20+V20</f>
        <v>11301.119999999999</v>
      </c>
      <c r="X20" s="19"/>
      <c r="Y20" s="19">
        <f>W20+X20</f>
        <v>11301.119999999999</v>
      </c>
      <c r="Z20" s="22">
        <f>Y20*2</f>
        <v>22602.239999999998</v>
      </c>
      <c r="AA20" s="19">
        <f>F20</f>
        <v>7063.2</v>
      </c>
      <c r="AB20" s="20">
        <v>58</v>
      </c>
      <c r="AC20" s="23">
        <f>(Z20-V20-V20)/29.3*AB20</f>
        <v>34954.402730375426</v>
      </c>
      <c r="AD20" s="34">
        <f>X16*2*E20</f>
        <v>21834</v>
      </c>
    </row>
    <row r="21" spans="1:31" ht="15" x14ac:dyDescent="0.25">
      <c r="A21" s="24"/>
      <c r="B21" s="24" t="s">
        <v>1</v>
      </c>
      <c r="C21" s="24"/>
      <c r="D21" s="24"/>
      <c r="E21" s="24">
        <f>SUM(E19:E20)</f>
        <v>1.8</v>
      </c>
      <c r="F21" s="25">
        <f>SUM(F19:F20)</f>
        <v>14126.4</v>
      </c>
      <c r="G21" s="25"/>
      <c r="H21" s="25">
        <f>SUM(H19:H20)</f>
        <v>3531.6</v>
      </c>
      <c r="I21" s="25">
        <f t="shared" ref="I21:P21" si="0">SUM(I20:I20)</f>
        <v>0</v>
      </c>
      <c r="J21" s="25">
        <f t="shared" si="0"/>
        <v>0</v>
      </c>
      <c r="K21" s="25">
        <f t="shared" si="0"/>
        <v>0</v>
      </c>
      <c r="L21" s="25">
        <f t="shared" si="0"/>
        <v>0</v>
      </c>
      <c r="M21" s="25">
        <f t="shared" si="0"/>
        <v>0</v>
      </c>
      <c r="N21" s="25">
        <f t="shared" si="0"/>
        <v>0</v>
      </c>
      <c r="O21" s="25">
        <f t="shared" si="0"/>
        <v>0</v>
      </c>
      <c r="P21" s="25">
        <f t="shared" si="0"/>
        <v>0</v>
      </c>
      <c r="Q21" s="25"/>
      <c r="R21" s="25">
        <f>SUM(R20:R20)</f>
        <v>0</v>
      </c>
      <c r="S21" s="25">
        <f>SUM(S20:S20)</f>
        <v>0</v>
      </c>
      <c r="T21" s="25">
        <f>SUM(T20:T20)</f>
        <v>0</v>
      </c>
      <c r="U21" s="25"/>
      <c r="V21" s="25">
        <f t="shared" ref="V21:AA21" si="1">SUM(V19:V20)</f>
        <v>4237.92</v>
      </c>
      <c r="W21" s="25">
        <f t="shared" si="1"/>
        <v>21895.919999999998</v>
      </c>
      <c r="X21" s="25">
        <f t="shared" si="1"/>
        <v>322.20000000000073</v>
      </c>
      <c r="Y21" s="25">
        <f t="shared" si="1"/>
        <v>22218.12</v>
      </c>
      <c r="Z21" s="26">
        <f t="shared" si="1"/>
        <v>44436.24</v>
      </c>
      <c r="AA21" s="25">
        <f t="shared" si="1"/>
        <v>14126.4</v>
      </c>
      <c r="AB21" s="27"/>
      <c r="AC21" s="25">
        <f>SUM(AC19:AC20)</f>
        <v>71184.409556314</v>
      </c>
      <c r="AD21" s="37">
        <f>Z21*12+AC21+AA21</f>
        <v>618545.68955631403</v>
      </c>
      <c r="AE21" s="38">
        <f>AD21*1.302</f>
        <v>805346.48780232086</v>
      </c>
    </row>
    <row r="22" spans="1:31" ht="14.25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33"/>
      <c r="AA22" s="10"/>
      <c r="AB22" s="9"/>
      <c r="AC22" s="28"/>
    </row>
    <row r="23" spans="1:31" ht="14.25" x14ac:dyDescent="0.2">
      <c r="A23" s="9"/>
      <c r="B23" s="9" t="s">
        <v>46</v>
      </c>
      <c r="C23" s="9"/>
      <c r="D23" s="9"/>
      <c r="E23" s="9"/>
      <c r="F23" s="9"/>
      <c r="G23" s="9"/>
      <c r="H23" s="9" t="s">
        <v>51</v>
      </c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10"/>
      <c r="AB23" s="9"/>
      <c r="AC23" s="28"/>
    </row>
    <row r="24" spans="1:31" ht="14.25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</row>
    <row r="25" spans="1:31" ht="15" x14ac:dyDescent="0.25">
      <c r="A25" s="29"/>
      <c r="B25" s="29"/>
      <c r="C25" s="29"/>
      <c r="D25" s="29"/>
      <c r="E25" s="29"/>
      <c r="F25" s="29"/>
      <c r="G25" s="30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9"/>
      <c r="V25" s="29"/>
      <c r="W25" s="29"/>
      <c r="X25" s="29"/>
      <c r="Y25" s="29"/>
      <c r="Z25" s="31">
        <f>Z21*12+AA21+AC21</f>
        <v>618545.68955631403</v>
      </c>
      <c r="AA25" s="9"/>
      <c r="AB25" s="9"/>
      <c r="AC25" s="9"/>
    </row>
    <row r="26" spans="1:31" ht="14.25" x14ac:dyDescent="0.2">
      <c r="A26" s="1"/>
      <c r="B26" s="9" t="s">
        <v>45</v>
      </c>
      <c r="C26" s="1"/>
      <c r="F26" s="1"/>
      <c r="G26" s="1"/>
      <c r="H26" s="1"/>
      <c r="I26" s="1"/>
    </row>
    <row r="28" spans="1:31" x14ac:dyDescent="0.2">
      <c r="J28" s="40" t="s">
        <v>55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 t="s">
        <v>54</v>
      </c>
      <c r="W28" s="1"/>
      <c r="X28" s="1"/>
      <c r="Z28" s="1"/>
    </row>
  </sheetData>
  <mergeCells count="23">
    <mergeCell ref="F11:F14"/>
    <mergeCell ref="G11:N11"/>
    <mergeCell ref="O11:T11"/>
    <mergeCell ref="U11:V11"/>
    <mergeCell ref="Q12:R13"/>
    <mergeCell ref="S12:T13"/>
    <mergeCell ref="U12:V13"/>
    <mergeCell ref="Y3:AB3"/>
    <mergeCell ref="A17:AC17"/>
    <mergeCell ref="A18:AC18"/>
    <mergeCell ref="Y11:Y14"/>
    <mergeCell ref="Z11:Z14"/>
    <mergeCell ref="AA11:AA14"/>
    <mergeCell ref="AB11:AC14"/>
    <mergeCell ref="G12:H13"/>
    <mergeCell ref="I12:J13"/>
    <mergeCell ref="K12:L13"/>
    <mergeCell ref="M12:N13"/>
    <mergeCell ref="O12:P13"/>
    <mergeCell ref="A11:A14"/>
    <mergeCell ref="B11:B14"/>
    <mergeCell ref="D11:D14"/>
    <mergeCell ref="E11:E14"/>
  </mergeCells>
  <pageMargins left="0.35433070866141736" right="0.35433070866141736" top="0.98425196850393704" bottom="0.98425196850393704" header="0.51181102362204722" footer="0.51181102362204722"/>
  <pageSetup paperSize="9" scale="66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1" sqref="G21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по род пл</vt:lpstr>
      <vt:lpstr>штатное на 01.01.19_ ДОУ</vt:lpstr>
      <vt:lpstr>Лист1</vt:lpstr>
      <vt:lpstr>'штатное на 01.01.19_ ДОУ'!Область_печати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2020-01-24T01:23:49Z</cp:lastPrinted>
  <dcterms:created xsi:type="dcterms:W3CDTF">1996-10-08T23:32:33Z</dcterms:created>
  <dcterms:modified xsi:type="dcterms:W3CDTF">2020-01-24T01:23:53Z</dcterms:modified>
</cp:coreProperties>
</file>